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816" yWindow="-12" windowWidth="6828" windowHeight="7860"/>
  </bookViews>
  <sheets>
    <sheet name="GENERAL FUND" sheetId="1" r:id="rId1"/>
    <sheet name="SPECIAL REVENUE FUNDS" sheetId="2" r:id="rId2"/>
  </sheets>
  <definedNames>
    <definedName name="_xlnm.Print_Area" localSheetId="0">'GENERAL FUND'!$A$1:$H$61</definedName>
    <definedName name="_xlnm.Print_Area" localSheetId="1">'SPECIAL REVENUE FUNDS'!$A$1:$G$48</definedName>
    <definedName name="_xlnm.Print_Titles" localSheetId="0">'GENERAL FUND'!$1:$7</definedName>
  </definedNames>
  <calcPr calcId="145621"/>
</workbook>
</file>

<file path=xl/calcChain.xml><?xml version="1.0" encoding="utf-8"?>
<calcChain xmlns="http://schemas.openxmlformats.org/spreadsheetml/2006/main">
  <c r="C43" i="2" l="1"/>
  <c r="B73" i="1"/>
  <c r="B74" i="1"/>
  <c r="B75" i="1"/>
  <c r="B72" i="1"/>
  <c r="A31" i="2" l="1"/>
  <c r="F41" i="2" l="1"/>
  <c r="C41" i="2"/>
  <c r="E43" i="2"/>
  <c r="D43" i="2"/>
  <c r="E75" i="2"/>
  <c r="E74" i="2"/>
  <c r="E73" i="2"/>
  <c r="E72" i="2"/>
  <c r="F43" i="2" s="1"/>
  <c r="E70" i="2"/>
  <c r="E68" i="2"/>
  <c r="E66" i="2"/>
  <c r="E65" i="2"/>
  <c r="E64" i="2"/>
  <c r="E63" i="2"/>
  <c r="E62" i="2"/>
  <c r="E61" i="2"/>
  <c r="E55" i="2"/>
  <c r="E56" i="2"/>
  <c r="E57" i="2"/>
  <c r="E58" i="2"/>
  <c r="E59" i="2"/>
  <c r="E54" i="2"/>
  <c r="E41" i="2"/>
  <c r="E45" i="2" s="1"/>
  <c r="E48" i="2" s="1"/>
  <c r="D41" i="2"/>
  <c r="G13" i="2"/>
  <c r="G17" i="2" s="1"/>
  <c r="G20" i="2" s="1"/>
  <c r="C13" i="2"/>
  <c r="D13" i="2"/>
  <c r="D17" i="2" s="1"/>
  <c r="D20" i="2" s="1"/>
  <c r="E13" i="2"/>
  <c r="E17" i="2" s="1"/>
  <c r="E20" i="2" s="1"/>
  <c r="F13" i="2"/>
  <c r="F17" i="2" s="1"/>
  <c r="F20" i="2" s="1"/>
  <c r="B13" i="2"/>
  <c r="H13" i="1"/>
  <c r="H19" i="1"/>
  <c r="H25" i="1"/>
  <c r="H31" i="1"/>
  <c r="H37" i="1"/>
  <c r="H43" i="1"/>
  <c r="H49" i="1"/>
  <c r="H55" i="1"/>
  <c r="E55" i="1"/>
  <c r="D55" i="1"/>
  <c r="C55" i="1"/>
  <c r="B55" i="1"/>
  <c r="B57" i="1" s="1"/>
  <c r="E49" i="1"/>
  <c r="D49" i="1"/>
  <c r="C49" i="1"/>
  <c r="B49" i="1"/>
  <c r="E43" i="1"/>
  <c r="D43" i="1"/>
  <c r="C43" i="1"/>
  <c r="B43" i="1"/>
  <c r="E37" i="1"/>
  <c r="D37" i="1"/>
  <c r="C37" i="1"/>
  <c r="B37" i="1"/>
  <c r="E31" i="1"/>
  <c r="D31" i="1"/>
  <c r="C31" i="1"/>
  <c r="B31" i="1"/>
  <c r="E25" i="1"/>
  <c r="D25" i="1"/>
  <c r="C25" i="1"/>
  <c r="B25" i="1"/>
  <c r="C19" i="1"/>
  <c r="D19" i="1"/>
  <c r="E19" i="1"/>
  <c r="B19" i="1"/>
  <c r="E13" i="1"/>
  <c r="D13" i="1"/>
  <c r="C13" i="1"/>
  <c r="B13" i="1"/>
  <c r="F54" i="1"/>
  <c r="F53" i="1"/>
  <c r="F52" i="1"/>
  <c r="F48" i="1"/>
  <c r="F47" i="1"/>
  <c r="F46" i="1"/>
  <c r="F42" i="1"/>
  <c r="F41" i="1"/>
  <c r="F40" i="1"/>
  <c r="F36" i="1"/>
  <c r="F35" i="1"/>
  <c r="F34" i="1"/>
  <c r="F30" i="1"/>
  <c r="F29" i="1"/>
  <c r="F28" i="1"/>
  <c r="F24" i="1"/>
  <c r="F23" i="1"/>
  <c r="F22" i="1"/>
  <c r="F18" i="1"/>
  <c r="F17" i="1"/>
  <c r="F16" i="1"/>
  <c r="F10" i="1"/>
  <c r="F11" i="1"/>
  <c r="F9" i="1"/>
  <c r="H57" i="1" l="1"/>
  <c r="J41" i="2"/>
  <c r="B17" i="2"/>
  <c r="B20" i="2" s="1"/>
  <c r="J13" i="2"/>
  <c r="F37" i="1"/>
  <c r="F25" i="1"/>
  <c r="F19" i="1"/>
  <c r="D45" i="2"/>
  <c r="D48" i="2" s="1"/>
  <c r="F45" i="2"/>
  <c r="F48" i="2" s="1"/>
  <c r="C45" i="2"/>
  <c r="C48" i="2" s="1"/>
  <c r="C17" i="2"/>
  <c r="C20" i="2" s="1"/>
  <c r="C57" i="1"/>
  <c r="D57" i="1"/>
  <c r="E57" i="1"/>
  <c r="F43" i="1"/>
  <c r="F13" i="1"/>
  <c r="F49" i="1"/>
  <c r="F31" i="1"/>
  <c r="F55" i="1"/>
  <c r="J51" i="2" l="1"/>
  <c r="F57" i="1"/>
</calcChain>
</file>

<file path=xl/sharedStrings.xml><?xml version="1.0" encoding="utf-8"?>
<sst xmlns="http://schemas.openxmlformats.org/spreadsheetml/2006/main" count="119" uniqueCount="77">
  <si>
    <t>REVISED BUDGET</t>
  </si>
  <si>
    <t>50 PERSONNEL SERVICES</t>
  </si>
  <si>
    <t>51 PURCHASED SERVICES</t>
  </si>
  <si>
    <t>52 SUPPLIES</t>
  </si>
  <si>
    <t>10001624 LIBRARY LOBECO BRANCH</t>
  </si>
  <si>
    <t>10001627 LIBRARY SC ROOM</t>
  </si>
  <si>
    <t>BEAUFORT COUNTY, SOUTH CAROLINA</t>
  </si>
  <si>
    <t>10001620 LIBRARY ADMINISTRATION</t>
  </si>
  <si>
    <t>10001621 LIBRARY BEAUFORT BRANCH</t>
  </si>
  <si>
    <t>10001622 LIBRARY BLUFFTON BRANCH</t>
  </si>
  <si>
    <t>10001623 LIBRARY HILTON HEAD BRANCH</t>
  </si>
  <si>
    <t>10001625 LIBRARY ST HELENA BRANCH</t>
  </si>
  <si>
    <t>10001626 LIBRARY TECHNICAL SERVICES</t>
  </si>
  <si>
    <t>ORIGINAL APPROPRIATION</t>
  </si>
  <si>
    <t>ENCUMBERED</t>
  </si>
  <si>
    <t>ACTUAL EXPENDITURES</t>
  </si>
  <si>
    <t>% OF BUDGET USED</t>
  </si>
  <si>
    <t>SUBTOTAL</t>
  </si>
  <si>
    <t>GENERAL FUND EXPENDITURES</t>
  </si>
  <si>
    <t>GENERAL FUND GRAND TOTAL</t>
  </si>
  <si>
    <r>
      <t>57 OTHER EXPENDITURES</t>
    </r>
    <r>
      <rPr>
        <vertAlign val="superscript"/>
        <sz val="11"/>
        <color rgb="FF000000"/>
        <rFont val="Calibri"/>
        <family val="2"/>
        <scheme val="minor"/>
      </rPr>
      <t>1</t>
    </r>
  </si>
  <si>
    <t>Note 1: Other expenditures are credit card fees charged by a merchant to Beaufort County for accepting credit card payments from library patrons.</t>
  </si>
  <si>
    <t>Library Impact Fees</t>
  </si>
  <si>
    <t>Revenues</t>
  </si>
  <si>
    <t>Expenditures</t>
  </si>
  <si>
    <t>Hilton Head Island/ Daufuskie</t>
  </si>
  <si>
    <t>Bluffton/ Okatie</t>
  </si>
  <si>
    <t>Unincorporated Port Royal</t>
  </si>
  <si>
    <t>Lady's Island/ St. Helena</t>
  </si>
  <si>
    <t>Sheldon/ Lobeco/ Yemassee</t>
  </si>
  <si>
    <t>Change in Fund Balance</t>
  </si>
  <si>
    <t>Unassigned</t>
  </si>
  <si>
    <t>Fund Balance, beginning</t>
  </si>
  <si>
    <t>Fund Balance, ending</t>
  </si>
  <si>
    <t>Impact Fee Revenue</t>
  </si>
  <si>
    <t>Committed</t>
  </si>
  <si>
    <t>BEAUFORT COUNTY LIBRARIES - GENERAL FUND</t>
  </si>
  <si>
    <t>BEAUFORT COUNTY LIBRARIES - SPECIAL REVENUE FUNDS</t>
  </si>
  <si>
    <t>Del Webb Library Fees</t>
  </si>
  <si>
    <t>HH LIBRARY TRUST</t>
  </si>
  <si>
    <t>LIBRARY TRUST</t>
  </si>
  <si>
    <t>LIBRARY GRANTS</t>
  </si>
  <si>
    <t>STATE LOTTERY - LIBRARY</t>
  </si>
  <si>
    <t>LSTA SUMMER READING</t>
  </si>
  <si>
    <t>STATE AID LIBRARY</t>
  </si>
  <si>
    <t>LSTA STEAM CAROLINA COMICS</t>
  </si>
  <si>
    <t>BIG READ FEDERAL GRANT</t>
  </si>
  <si>
    <t>State Lottery</t>
  </si>
  <si>
    <t>State Aid</t>
  </si>
  <si>
    <t>Library Grants</t>
  </si>
  <si>
    <t>LIBRARY SPECIAL TRUST</t>
  </si>
  <si>
    <t>HHI FRIENDS OF THE LIBRARY</t>
  </si>
  <si>
    <t>BEAUFORT LIBRARY TRUST</t>
  </si>
  <si>
    <t>DEL WEBB LIBRARY FEES</t>
  </si>
  <si>
    <t>HHI/DAUFUSKIE IMPACT</t>
  </si>
  <si>
    <t>BLUFFTON/OKATIE IMPACT</t>
  </si>
  <si>
    <t>UNINCORP PORT ROYAL</t>
  </si>
  <si>
    <t>LADY'S ISLAND/ST. HELENA</t>
  </si>
  <si>
    <t>SHELDON/LOBECO/YEMASSEE</t>
  </si>
  <si>
    <t>Library Trust Funds</t>
  </si>
  <si>
    <t>GILDER LEHMAN</t>
  </si>
  <si>
    <t>FY15 FB</t>
  </si>
  <si>
    <t>FY16 ACTIVITY</t>
  </si>
  <si>
    <t>FY16 FB</t>
  </si>
  <si>
    <t>LIBRARY IMPACT FEE FUNDS</t>
  </si>
  <si>
    <t>OTHER SPECIAL REVENUE FUNDS</t>
  </si>
  <si>
    <r>
      <t>Committed</t>
    </r>
    <r>
      <rPr>
        <vertAlign val="superscript"/>
        <sz val="11"/>
        <color rgb="FF000000"/>
        <rFont val="Calibri"/>
        <family val="2"/>
        <scheme val="minor"/>
      </rPr>
      <t>2</t>
    </r>
  </si>
  <si>
    <t>HIDE THIS ROW</t>
  </si>
  <si>
    <t>2620, 2624, 2630, 2631, 2633</t>
  </si>
  <si>
    <t>2610, 2611, 2612, 2613</t>
  </si>
  <si>
    <t>Note 2: The Beaufort County Libraries Bookmobile arrived during April 2017. The remaining committed/encumbered amounts are related</t>
  </si>
  <si>
    <t>to technology equipment for the bookmobile.</t>
  </si>
  <si>
    <t>Fiscal Year 2017 and 2016, For the period ending June 30, 2017 and 2016</t>
  </si>
  <si>
    <t>Fiscal Year 2017 - June 30, 2017</t>
  </si>
  <si>
    <t>Fiscal Year 2016 - June 30, 2016</t>
  </si>
  <si>
    <t>Fiscal Year 2017, For the period ending June 30, 2017</t>
  </si>
  <si>
    <t>Note: There are no outstanding encumbrances within the above funds as of the date of this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</si>
</sst>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2" x14ac:knownFonts="1"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u val="singleAccounting"/>
      <sz val="11"/>
      <color rgb="FF000000"/>
      <name val="Calibri"/>
      <family val="2"/>
      <scheme val="minor"/>
    </font>
    <font>
      <b/>
      <u val="doubleAccounting"/>
      <sz val="11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u val="doubleAccounting"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4" fontId="0" fillId="0" borderId="0" xfId="1" applyNumberFormat="1" applyFont="1"/>
    <xf numFmtId="164" fontId="3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5" fillId="2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/>
    <xf numFmtId="164" fontId="5" fillId="2" borderId="0" xfId="1" applyNumberFormat="1" applyFont="1" applyFill="1" applyBorder="1" applyAlignment="1">
      <alignment horizontal="center" wrapText="1"/>
    </xf>
    <xf numFmtId="165" fontId="0" fillId="0" borderId="0" xfId="3" applyNumberFormat="1" applyFont="1" applyAlignment="1">
      <alignment horizontal="center"/>
    </xf>
    <xf numFmtId="0" fontId="3" fillId="0" borderId="0" xfId="0" applyFont="1" applyAlignment="1">
      <alignment horizontal="left" indent="4"/>
    </xf>
    <xf numFmtId="166" fontId="0" fillId="0" borderId="0" xfId="2" applyNumberFormat="1" applyFont="1"/>
    <xf numFmtId="164" fontId="6" fillId="0" borderId="0" xfId="1" applyNumberFormat="1" applyFont="1"/>
    <xf numFmtId="165" fontId="6" fillId="0" borderId="0" xfId="3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left" indent="4"/>
    </xf>
    <xf numFmtId="166" fontId="7" fillId="0" borderId="0" xfId="2" applyNumberFormat="1" applyFont="1"/>
    <xf numFmtId="165" fontId="7" fillId="0" borderId="0" xfId="3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 indent="2"/>
    </xf>
    <xf numFmtId="166" fontId="6" fillId="0" borderId="0" xfId="2" applyNumberFormat="1" applyFont="1"/>
    <xf numFmtId="164" fontId="2" fillId="0" borderId="0" xfId="1" applyNumberFormat="1" applyFont="1"/>
    <xf numFmtId="166" fontId="10" fillId="0" borderId="0" xfId="2" applyNumberFormat="1" applyFont="1"/>
    <xf numFmtId="0" fontId="0" fillId="0" borderId="0" xfId="0" applyAlignment="1">
      <alignment horizontal="left"/>
    </xf>
    <xf numFmtId="0" fontId="8" fillId="0" borderId="0" xfId="0" applyFont="1" applyAlignment="1"/>
    <xf numFmtId="0" fontId="0" fillId="3" borderId="5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4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4" xfId="0" applyFill="1" applyBorder="1"/>
    <xf numFmtId="0" fontId="0" fillId="5" borderId="5" xfId="0" applyFill="1" applyBorder="1"/>
    <xf numFmtId="0" fontId="0" fillId="0" borderId="8" xfId="0" applyBorder="1"/>
    <xf numFmtId="0" fontId="0" fillId="0" borderId="9" xfId="0" applyBorder="1"/>
    <xf numFmtId="0" fontId="0" fillId="4" borderId="6" xfId="0" applyFill="1" applyBorder="1"/>
    <xf numFmtId="0" fontId="0" fillId="4" borderId="7" xfId="0" applyFill="1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 indent="11"/>
    </xf>
    <xf numFmtId="0" fontId="0" fillId="0" borderId="0" xfId="0" applyAlignment="1">
      <alignment horizontal="left" indent="12"/>
    </xf>
    <xf numFmtId="0" fontId="0" fillId="0" borderId="0" xfId="0" applyAlignment="1">
      <alignment horizontal="left" indent="13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64" fontId="0" fillId="0" borderId="0" xfId="0" applyNumberFormat="1"/>
    <xf numFmtId="0" fontId="8" fillId="0" borderId="0" xfId="0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="110" zoomScaleNormal="110" workbookViewId="0">
      <pane xSplit="1" ySplit="6" topLeftCell="B7" activePane="bottomRight" state="frozenSplit"/>
      <selection activeCell="A26" sqref="A26"/>
      <selection pane="topRight" activeCell="A26" sqref="A26"/>
      <selection pane="bottomLeft" activeCell="A26" sqref="A26"/>
      <selection pane="bottomRight" activeCell="B7" sqref="B7"/>
    </sheetView>
  </sheetViews>
  <sheetFormatPr defaultRowHeight="14.4" x14ac:dyDescent="0.3"/>
  <cols>
    <col min="1" max="1" width="36.21875" bestFit="1" customWidth="1"/>
    <col min="2" max="2" width="15.33203125" style="5" customWidth="1"/>
    <col min="3" max="3" width="13.109375" style="5" customWidth="1"/>
    <col min="4" max="5" width="15.33203125" style="5" customWidth="1"/>
    <col min="6" max="6" width="12.88671875" style="7" bestFit="1" customWidth="1"/>
    <col min="7" max="7" width="2.77734375" customWidth="1"/>
    <col min="8" max="8" width="16.109375" bestFit="1" customWidth="1"/>
  </cols>
  <sheetData>
    <row r="1" spans="1:10" ht="17.399999999999999" x14ac:dyDescent="0.35">
      <c r="A1" s="58" t="s">
        <v>6</v>
      </c>
      <c r="B1" s="58"/>
      <c r="C1" s="58"/>
      <c r="D1" s="58"/>
      <c r="E1" s="58"/>
      <c r="F1" s="58"/>
      <c r="G1" s="58"/>
      <c r="H1" s="58"/>
    </row>
    <row r="2" spans="1:10" ht="17.399999999999999" x14ac:dyDescent="0.35">
      <c r="A2" s="58" t="s">
        <v>36</v>
      </c>
      <c r="B2" s="58"/>
      <c r="C2" s="58"/>
      <c r="D2" s="58"/>
      <c r="E2" s="58"/>
      <c r="F2" s="58"/>
      <c r="G2" s="58"/>
      <c r="H2" s="58"/>
    </row>
    <row r="3" spans="1:10" ht="17.399999999999999" x14ac:dyDescent="0.35">
      <c r="A3" s="58" t="s">
        <v>72</v>
      </c>
      <c r="B3" s="58"/>
      <c r="C3" s="58"/>
      <c r="D3" s="58"/>
      <c r="E3" s="58"/>
      <c r="F3" s="58"/>
      <c r="G3" s="58"/>
      <c r="H3" s="58"/>
    </row>
    <row r="4" spans="1:10" ht="10.050000000000001" customHeight="1" x14ac:dyDescent="0.3"/>
    <row r="5" spans="1:10" ht="28.8" x14ac:dyDescent="0.3">
      <c r="B5" s="59" t="s">
        <v>73</v>
      </c>
      <c r="C5" s="59"/>
      <c r="D5" s="59"/>
      <c r="E5" s="59"/>
      <c r="F5" s="59"/>
      <c r="H5" s="9" t="s">
        <v>74</v>
      </c>
      <c r="I5" s="10"/>
      <c r="J5" s="10"/>
    </row>
    <row r="6" spans="1:10" ht="28.8" x14ac:dyDescent="0.3">
      <c r="A6" s="3"/>
      <c r="B6" s="8" t="s">
        <v>13</v>
      </c>
      <c r="C6" s="8" t="s">
        <v>0</v>
      </c>
      <c r="D6" s="8" t="s">
        <v>15</v>
      </c>
      <c r="E6" s="8" t="s">
        <v>14</v>
      </c>
      <c r="F6" s="11" t="s">
        <v>16</v>
      </c>
      <c r="H6" s="8" t="s">
        <v>15</v>
      </c>
    </row>
    <row r="7" spans="1:10" x14ac:dyDescent="0.3">
      <c r="A7" s="3" t="s">
        <v>18</v>
      </c>
      <c r="B7" s="4"/>
      <c r="C7" s="4"/>
      <c r="D7" s="4"/>
      <c r="E7" s="4"/>
      <c r="F7" s="6"/>
    </row>
    <row r="8" spans="1:10" x14ac:dyDescent="0.3">
      <c r="A8" s="2" t="s">
        <v>7</v>
      </c>
      <c r="B8" s="4"/>
      <c r="C8" s="4"/>
      <c r="D8" s="4"/>
      <c r="E8" s="4"/>
      <c r="F8" s="6"/>
    </row>
    <row r="9" spans="1:10" x14ac:dyDescent="0.3">
      <c r="A9" s="18" t="s">
        <v>1</v>
      </c>
      <c r="B9" s="14">
        <v>490602</v>
      </c>
      <c r="C9" s="14">
        <v>490602</v>
      </c>
      <c r="D9" s="14">
        <v>513802</v>
      </c>
      <c r="E9" s="14">
        <v>0</v>
      </c>
      <c r="F9" s="12">
        <f>(D9+E9)/C9</f>
        <v>1.047288841056498</v>
      </c>
      <c r="H9" s="14">
        <v>521302</v>
      </c>
    </row>
    <row r="10" spans="1:10" x14ac:dyDescent="0.3">
      <c r="A10" s="18" t="s">
        <v>2</v>
      </c>
      <c r="B10" s="5">
        <v>119971</v>
      </c>
      <c r="C10" s="5">
        <v>110081</v>
      </c>
      <c r="D10" s="5">
        <v>107372</v>
      </c>
      <c r="E10" s="5">
        <v>0</v>
      </c>
      <c r="F10" s="12">
        <f t="shared" ref="F10:F13" si="0">(D10+E10)/C10</f>
        <v>0.97539084855697167</v>
      </c>
      <c r="H10" s="5">
        <v>113865</v>
      </c>
    </row>
    <row r="11" spans="1:10" x14ac:dyDescent="0.3">
      <c r="A11" s="18" t="s">
        <v>3</v>
      </c>
      <c r="B11" s="5">
        <v>104944</v>
      </c>
      <c r="C11" s="5">
        <v>109331</v>
      </c>
      <c r="D11" s="5">
        <v>109270</v>
      </c>
      <c r="E11" s="5">
        <v>0</v>
      </c>
      <c r="F11" s="12">
        <f t="shared" si="0"/>
        <v>0.99944206126350255</v>
      </c>
      <c r="H11" s="5">
        <v>50493</v>
      </c>
    </row>
    <row r="12" spans="1:10" ht="19.2" customHeight="1" x14ac:dyDescent="0.45">
      <c r="A12" s="18" t="s">
        <v>20</v>
      </c>
      <c r="B12" s="15">
        <v>0</v>
      </c>
      <c r="C12" s="15">
        <v>0</v>
      </c>
      <c r="D12" s="15">
        <v>670</v>
      </c>
      <c r="E12" s="15">
        <v>0</v>
      </c>
      <c r="F12" s="16">
        <v>1</v>
      </c>
      <c r="H12" s="15">
        <v>1324</v>
      </c>
    </row>
    <row r="13" spans="1:10" x14ac:dyDescent="0.3">
      <c r="A13" s="19" t="s">
        <v>17</v>
      </c>
      <c r="B13" s="5">
        <f>SUM(B9:B12)</f>
        <v>715517</v>
      </c>
      <c r="C13" s="5">
        <f t="shared" ref="C13:E13" si="1">SUM(C9:C12)</f>
        <v>710014</v>
      </c>
      <c r="D13" s="5">
        <f t="shared" si="1"/>
        <v>731114</v>
      </c>
      <c r="E13" s="5">
        <f t="shared" si="1"/>
        <v>0</v>
      </c>
      <c r="F13" s="12">
        <f t="shared" si="0"/>
        <v>1.0297177238758672</v>
      </c>
      <c r="H13" s="5">
        <f>SUM(H9:H12)</f>
        <v>686984</v>
      </c>
    </row>
    <row r="14" spans="1:10" ht="10.050000000000001" customHeight="1" x14ac:dyDescent="0.3">
      <c r="A14" s="17"/>
      <c r="H14" s="5"/>
    </row>
    <row r="15" spans="1:10" x14ac:dyDescent="0.3">
      <c r="A15" s="2" t="s">
        <v>8</v>
      </c>
      <c r="H15" s="5"/>
    </row>
    <row r="16" spans="1:10" x14ac:dyDescent="0.3">
      <c r="A16" s="18" t="s">
        <v>1</v>
      </c>
      <c r="B16" s="5">
        <v>473588</v>
      </c>
      <c r="C16" s="5">
        <v>447088</v>
      </c>
      <c r="D16" s="5">
        <v>456110</v>
      </c>
      <c r="E16" s="5">
        <v>0</v>
      </c>
      <c r="F16" s="12">
        <f t="shared" ref="F16:F19" si="2">(D16+E16)/C16</f>
        <v>1.0201794724975843</v>
      </c>
      <c r="H16" s="5">
        <v>417162</v>
      </c>
    </row>
    <row r="17" spans="1:8" x14ac:dyDescent="0.3">
      <c r="A17" s="18" t="s">
        <v>2</v>
      </c>
      <c r="B17" s="5">
        <v>84580</v>
      </c>
      <c r="C17" s="5">
        <v>79606</v>
      </c>
      <c r="D17" s="5">
        <v>57790</v>
      </c>
      <c r="E17" s="5">
        <v>0</v>
      </c>
      <c r="F17" s="12">
        <f t="shared" si="2"/>
        <v>0.7259503052533729</v>
      </c>
      <c r="H17" s="5">
        <v>82647</v>
      </c>
    </row>
    <row r="18" spans="1:8" ht="16.2" x14ac:dyDescent="0.45">
      <c r="A18" s="18" t="s">
        <v>3</v>
      </c>
      <c r="B18" s="15">
        <v>5400</v>
      </c>
      <c r="C18" s="15">
        <v>6342</v>
      </c>
      <c r="D18" s="15">
        <v>6369</v>
      </c>
      <c r="E18" s="15">
        <v>0</v>
      </c>
      <c r="F18" s="16">
        <f t="shared" si="2"/>
        <v>1.0042573320719017</v>
      </c>
      <c r="H18" s="15">
        <v>8401</v>
      </c>
    </row>
    <row r="19" spans="1:8" x14ac:dyDescent="0.3">
      <c r="A19" s="19" t="s">
        <v>17</v>
      </c>
      <c r="B19" s="5">
        <f>SUM(B16:B18)</f>
        <v>563568</v>
      </c>
      <c r="C19" s="5">
        <f t="shared" ref="C19:E19" si="3">SUM(C16:C18)</f>
        <v>533036</v>
      </c>
      <c r="D19" s="5">
        <f t="shared" si="3"/>
        <v>520269</v>
      </c>
      <c r="E19" s="5">
        <f t="shared" si="3"/>
        <v>0</v>
      </c>
      <c r="F19" s="12">
        <f t="shared" si="2"/>
        <v>0.97604852205104342</v>
      </c>
      <c r="H19" s="5">
        <f>SUM(H16:H18)</f>
        <v>508210</v>
      </c>
    </row>
    <row r="20" spans="1:8" ht="10.050000000000001" customHeight="1" x14ac:dyDescent="0.3">
      <c r="A20" s="19"/>
      <c r="H20" s="5"/>
    </row>
    <row r="21" spans="1:8" x14ac:dyDescent="0.3">
      <c r="A21" s="2" t="s">
        <v>9</v>
      </c>
      <c r="H21" s="5"/>
    </row>
    <row r="22" spans="1:8" x14ac:dyDescent="0.3">
      <c r="A22" s="18" t="s">
        <v>1</v>
      </c>
      <c r="B22" s="5">
        <v>564868</v>
      </c>
      <c r="C22" s="5">
        <v>559668</v>
      </c>
      <c r="D22" s="5">
        <v>597051</v>
      </c>
      <c r="E22" s="5">
        <v>0</v>
      </c>
      <c r="F22" s="12">
        <f t="shared" ref="F22:F25" si="4">(D22+E22)/C22</f>
        <v>1.0667949570102275</v>
      </c>
      <c r="H22" s="5">
        <v>439821</v>
      </c>
    </row>
    <row r="23" spans="1:8" x14ac:dyDescent="0.3">
      <c r="A23" s="18" t="s">
        <v>2</v>
      </c>
      <c r="B23" s="5">
        <v>89450</v>
      </c>
      <c r="C23" s="5">
        <v>90674</v>
      </c>
      <c r="D23" s="5">
        <v>69847</v>
      </c>
      <c r="E23" s="5">
        <v>0</v>
      </c>
      <c r="F23" s="12">
        <f t="shared" si="4"/>
        <v>0.77030901912345329</v>
      </c>
      <c r="H23" s="5">
        <v>86196</v>
      </c>
    </row>
    <row r="24" spans="1:8" ht="16.2" x14ac:dyDescent="0.45">
      <c r="A24" s="18" t="s">
        <v>3</v>
      </c>
      <c r="B24" s="15">
        <v>3750</v>
      </c>
      <c r="C24" s="15">
        <v>4048</v>
      </c>
      <c r="D24" s="15">
        <v>3912</v>
      </c>
      <c r="E24" s="15">
        <v>0</v>
      </c>
      <c r="F24" s="16">
        <f t="shared" si="4"/>
        <v>0.96640316205533594</v>
      </c>
      <c r="H24" s="15">
        <v>7680</v>
      </c>
    </row>
    <row r="25" spans="1:8" x14ac:dyDescent="0.3">
      <c r="A25" s="19" t="s">
        <v>17</v>
      </c>
      <c r="B25" s="5">
        <f>SUM(B22:B24)</f>
        <v>658068</v>
      </c>
      <c r="C25" s="5">
        <f t="shared" ref="C25" si="5">SUM(C22:C24)</f>
        <v>654390</v>
      </c>
      <c r="D25" s="5">
        <f t="shared" ref="D25" si="6">SUM(D22:D24)</f>
        <v>670810</v>
      </c>
      <c r="E25" s="5">
        <f t="shared" ref="E25" si="7">SUM(E22:E24)</f>
        <v>0</v>
      </c>
      <c r="F25" s="12">
        <f t="shared" si="4"/>
        <v>1.0250920704778497</v>
      </c>
      <c r="H25" s="5">
        <f>SUM(H22:H24)</f>
        <v>533697</v>
      </c>
    </row>
    <row r="26" spans="1:8" ht="10.050000000000001" customHeight="1" x14ac:dyDescent="0.3">
      <c r="A26" s="17"/>
      <c r="H26" s="5"/>
    </row>
    <row r="27" spans="1:8" x14ac:dyDescent="0.3">
      <c r="A27" s="2" t="s">
        <v>10</v>
      </c>
      <c r="H27" s="5"/>
    </row>
    <row r="28" spans="1:8" x14ac:dyDescent="0.3">
      <c r="A28" s="18" t="s">
        <v>1</v>
      </c>
      <c r="B28" s="5">
        <v>546647</v>
      </c>
      <c r="C28" s="5">
        <v>516647</v>
      </c>
      <c r="D28" s="5">
        <v>533188</v>
      </c>
      <c r="E28" s="5">
        <v>0</v>
      </c>
      <c r="F28" s="12">
        <f t="shared" ref="F28:F31" si="8">(D28+E28)/C28</f>
        <v>1.0320160573854102</v>
      </c>
      <c r="H28" s="5">
        <v>511924</v>
      </c>
    </row>
    <row r="29" spans="1:8" x14ac:dyDescent="0.3">
      <c r="A29" s="18" t="s">
        <v>2</v>
      </c>
      <c r="B29" s="5">
        <v>96849</v>
      </c>
      <c r="C29" s="5">
        <v>85675</v>
      </c>
      <c r="D29" s="5">
        <v>65230</v>
      </c>
      <c r="E29" s="5">
        <v>0</v>
      </c>
      <c r="F29" s="12">
        <f t="shared" si="8"/>
        <v>0.76136562591187629</v>
      </c>
      <c r="H29" s="5">
        <v>88388</v>
      </c>
    </row>
    <row r="30" spans="1:8" ht="16.2" x14ac:dyDescent="0.45">
      <c r="A30" s="18" t="s">
        <v>3</v>
      </c>
      <c r="B30" s="15">
        <v>5650</v>
      </c>
      <c r="C30" s="15">
        <v>5304</v>
      </c>
      <c r="D30" s="15">
        <v>5049</v>
      </c>
      <c r="E30" s="15">
        <v>0</v>
      </c>
      <c r="F30" s="16">
        <f t="shared" si="8"/>
        <v>0.95192307692307687</v>
      </c>
      <c r="H30" s="15">
        <v>11443</v>
      </c>
    </row>
    <row r="31" spans="1:8" x14ac:dyDescent="0.3">
      <c r="A31" s="19" t="s">
        <v>17</v>
      </c>
      <c r="B31" s="5">
        <f>SUM(B28:B30)</f>
        <v>649146</v>
      </c>
      <c r="C31" s="5">
        <f t="shared" ref="C31" si="9">SUM(C28:C30)</f>
        <v>607626</v>
      </c>
      <c r="D31" s="5">
        <f t="shared" ref="D31" si="10">SUM(D28:D30)</f>
        <v>603467</v>
      </c>
      <c r="E31" s="5">
        <f t="shared" ref="E31" si="11">SUM(E28:E30)</f>
        <v>0</v>
      </c>
      <c r="F31" s="12">
        <f t="shared" si="8"/>
        <v>0.99315532910046644</v>
      </c>
      <c r="H31" s="5">
        <f>SUM(H28:H30)</f>
        <v>611755</v>
      </c>
    </row>
    <row r="32" spans="1:8" ht="10.050000000000001" customHeight="1" x14ac:dyDescent="0.3">
      <c r="A32" s="17"/>
      <c r="H32" s="5"/>
    </row>
    <row r="33" spans="1:8" x14ac:dyDescent="0.3">
      <c r="A33" s="2" t="s">
        <v>4</v>
      </c>
      <c r="H33" s="5"/>
    </row>
    <row r="34" spans="1:8" x14ac:dyDescent="0.3">
      <c r="A34" s="18" t="s">
        <v>1</v>
      </c>
      <c r="B34" s="5">
        <v>136037</v>
      </c>
      <c r="C34" s="5">
        <v>131737</v>
      </c>
      <c r="D34" s="5">
        <v>137366</v>
      </c>
      <c r="E34" s="5">
        <v>0</v>
      </c>
      <c r="F34" s="12">
        <f t="shared" ref="F34:F37" si="12">(D34+E34)/C34</f>
        <v>1.0427290738365076</v>
      </c>
      <c r="H34" s="5">
        <v>108029</v>
      </c>
    </row>
    <row r="35" spans="1:8" x14ac:dyDescent="0.3">
      <c r="A35" s="18" t="s">
        <v>2</v>
      </c>
      <c r="B35" s="5">
        <v>12726</v>
      </c>
      <c r="C35" s="5">
        <v>14031</v>
      </c>
      <c r="D35" s="5">
        <v>6526</v>
      </c>
      <c r="E35" s="5">
        <v>0</v>
      </c>
      <c r="F35" s="12">
        <f t="shared" si="12"/>
        <v>0.46511296415080894</v>
      </c>
      <c r="H35" s="5">
        <v>18372</v>
      </c>
    </row>
    <row r="36" spans="1:8" ht="16.2" x14ac:dyDescent="0.45">
      <c r="A36" s="18" t="s">
        <v>3</v>
      </c>
      <c r="B36" s="15">
        <v>1725</v>
      </c>
      <c r="C36" s="15">
        <v>1590</v>
      </c>
      <c r="D36" s="15">
        <v>1297</v>
      </c>
      <c r="E36" s="15">
        <v>0</v>
      </c>
      <c r="F36" s="16">
        <f t="shared" si="12"/>
        <v>0.81572327044025161</v>
      </c>
      <c r="H36" s="15">
        <v>4749</v>
      </c>
    </row>
    <row r="37" spans="1:8" x14ac:dyDescent="0.3">
      <c r="A37" s="19" t="s">
        <v>17</v>
      </c>
      <c r="B37" s="5">
        <f>SUM(B34:B36)</f>
        <v>150488</v>
      </c>
      <c r="C37" s="5">
        <f t="shared" ref="C37" si="13">SUM(C34:C36)</f>
        <v>147358</v>
      </c>
      <c r="D37" s="5">
        <f t="shared" ref="D37" si="14">SUM(D34:D36)</f>
        <v>145189</v>
      </c>
      <c r="E37" s="5">
        <f t="shared" ref="E37" si="15">SUM(E34:E36)</f>
        <v>0</v>
      </c>
      <c r="F37" s="12">
        <f t="shared" si="12"/>
        <v>0.9852807448526717</v>
      </c>
      <c r="H37" s="5">
        <f>SUM(H34:H36)</f>
        <v>131150</v>
      </c>
    </row>
    <row r="38" spans="1:8" ht="10.050000000000001" customHeight="1" x14ac:dyDescent="0.3">
      <c r="A38" s="17"/>
      <c r="H38" s="5"/>
    </row>
    <row r="39" spans="1:8" x14ac:dyDescent="0.3">
      <c r="A39" s="2" t="s">
        <v>11</v>
      </c>
      <c r="H39" s="5"/>
    </row>
    <row r="40" spans="1:8" x14ac:dyDescent="0.3">
      <c r="A40" s="18" t="s">
        <v>1</v>
      </c>
      <c r="B40" s="5">
        <v>455266</v>
      </c>
      <c r="C40" s="5">
        <v>428266</v>
      </c>
      <c r="D40" s="5">
        <v>428271</v>
      </c>
      <c r="E40" s="5">
        <v>0</v>
      </c>
      <c r="F40" s="12">
        <f t="shared" ref="F40:F43" si="16">(D40+E40)/C40</f>
        <v>1.0000116749870407</v>
      </c>
      <c r="H40" s="5">
        <v>326808</v>
      </c>
    </row>
    <row r="41" spans="1:8" x14ac:dyDescent="0.3">
      <c r="A41" s="18" t="s">
        <v>2</v>
      </c>
      <c r="B41" s="5">
        <v>99951</v>
      </c>
      <c r="C41" s="5">
        <v>85951</v>
      </c>
      <c r="D41" s="5">
        <v>63969</v>
      </c>
      <c r="E41" s="5">
        <v>0</v>
      </c>
      <c r="F41" s="12">
        <f t="shared" si="16"/>
        <v>0.74424963060348337</v>
      </c>
      <c r="H41" s="5">
        <v>94648</v>
      </c>
    </row>
    <row r="42" spans="1:8" ht="16.2" x14ac:dyDescent="0.45">
      <c r="A42" s="18" t="s">
        <v>3</v>
      </c>
      <c r="B42" s="15">
        <v>2525</v>
      </c>
      <c r="C42" s="15">
        <v>2661</v>
      </c>
      <c r="D42" s="15">
        <v>2761</v>
      </c>
      <c r="E42" s="15">
        <v>0</v>
      </c>
      <c r="F42" s="16">
        <f t="shared" si="16"/>
        <v>1.0375798571965427</v>
      </c>
      <c r="H42" s="15">
        <v>5659</v>
      </c>
    </row>
    <row r="43" spans="1:8" x14ac:dyDescent="0.3">
      <c r="A43" s="19" t="s">
        <v>17</v>
      </c>
      <c r="B43" s="5">
        <f>SUM(B40:B42)</f>
        <v>557742</v>
      </c>
      <c r="C43" s="5">
        <f t="shared" ref="C43" si="17">SUM(C40:C42)</f>
        <v>516878</v>
      </c>
      <c r="D43" s="5">
        <f t="shared" ref="D43" si="18">SUM(D40:D42)</f>
        <v>495001</v>
      </c>
      <c r="E43" s="5">
        <f t="shared" ref="E43" si="19">SUM(E40:E42)</f>
        <v>0</v>
      </c>
      <c r="F43" s="12">
        <f t="shared" si="16"/>
        <v>0.95767473175488216</v>
      </c>
      <c r="H43" s="5">
        <f>SUM(H40:H42)</f>
        <v>427115</v>
      </c>
    </row>
    <row r="44" spans="1:8" ht="10.050000000000001" customHeight="1" x14ac:dyDescent="0.3">
      <c r="A44" s="17"/>
      <c r="H44" s="5"/>
    </row>
    <row r="45" spans="1:8" x14ac:dyDescent="0.3">
      <c r="A45" s="2" t="s">
        <v>12</v>
      </c>
      <c r="H45" s="5"/>
    </row>
    <row r="46" spans="1:8" x14ac:dyDescent="0.3">
      <c r="A46" s="18" t="s">
        <v>1</v>
      </c>
      <c r="B46" s="5">
        <v>305203</v>
      </c>
      <c r="C46" s="5">
        <v>298203</v>
      </c>
      <c r="D46" s="5">
        <v>322250</v>
      </c>
      <c r="E46" s="5">
        <v>0</v>
      </c>
      <c r="F46" s="12">
        <f t="shared" ref="F46:F49" si="20">(D46+E46)/C46</f>
        <v>1.0806396984604447</v>
      </c>
      <c r="H46" s="5">
        <v>267747</v>
      </c>
    </row>
    <row r="47" spans="1:8" x14ac:dyDescent="0.3">
      <c r="A47" s="18" t="s">
        <v>2</v>
      </c>
      <c r="B47" s="5">
        <v>24455</v>
      </c>
      <c r="C47" s="5">
        <v>23455</v>
      </c>
      <c r="D47" s="5">
        <v>22542</v>
      </c>
      <c r="E47" s="5">
        <v>0</v>
      </c>
      <c r="F47" s="12">
        <f t="shared" si="20"/>
        <v>0.96107439778298875</v>
      </c>
      <c r="H47" s="5">
        <v>22328</v>
      </c>
    </row>
    <row r="48" spans="1:8" ht="16.2" x14ac:dyDescent="0.45">
      <c r="A48" s="18" t="s">
        <v>3</v>
      </c>
      <c r="B48" s="15">
        <v>175</v>
      </c>
      <c r="C48" s="15">
        <v>134755</v>
      </c>
      <c r="D48" s="15">
        <v>131368</v>
      </c>
      <c r="E48" s="15">
        <v>0</v>
      </c>
      <c r="F48" s="16">
        <f t="shared" si="20"/>
        <v>0.97486549664205413</v>
      </c>
      <c r="H48" s="15">
        <v>77689</v>
      </c>
    </row>
    <row r="49" spans="1:8" x14ac:dyDescent="0.3">
      <c r="A49" s="19" t="s">
        <v>17</v>
      </c>
      <c r="B49" s="5">
        <f>SUM(B46:B48)</f>
        <v>329833</v>
      </c>
      <c r="C49" s="5">
        <f t="shared" ref="C49" si="21">SUM(C46:C48)</f>
        <v>456413</v>
      </c>
      <c r="D49" s="5">
        <f t="shared" ref="D49" si="22">SUM(D46:D48)</f>
        <v>476160</v>
      </c>
      <c r="E49" s="5">
        <f t="shared" ref="E49" si="23">SUM(E46:E48)</f>
        <v>0</v>
      </c>
      <c r="F49" s="12">
        <f t="shared" si="20"/>
        <v>1.043265638796441</v>
      </c>
      <c r="H49" s="5">
        <f>SUM(H46:H48)</f>
        <v>367764</v>
      </c>
    </row>
    <row r="50" spans="1:8" ht="10.050000000000001" customHeight="1" x14ac:dyDescent="0.3">
      <c r="A50" s="17"/>
      <c r="H50" s="5"/>
    </row>
    <row r="51" spans="1:8" x14ac:dyDescent="0.3">
      <c r="A51" s="2" t="s">
        <v>5</v>
      </c>
      <c r="H51" s="5"/>
    </row>
    <row r="52" spans="1:8" x14ac:dyDescent="0.3">
      <c r="A52" s="18" t="s">
        <v>1</v>
      </c>
      <c r="B52" s="5">
        <v>94599</v>
      </c>
      <c r="C52" s="5">
        <v>94599</v>
      </c>
      <c r="D52" s="5">
        <v>101408</v>
      </c>
      <c r="E52" s="5">
        <v>0</v>
      </c>
      <c r="F52" s="12">
        <f t="shared" ref="F52:F57" si="24">(D52+E52)/C52</f>
        <v>1.0719775050476221</v>
      </c>
      <c r="H52" s="5">
        <v>86765</v>
      </c>
    </row>
    <row r="53" spans="1:8" x14ac:dyDescent="0.3">
      <c r="A53" s="18" t="s">
        <v>2</v>
      </c>
      <c r="B53" s="5">
        <v>2912</v>
      </c>
      <c r="C53" s="5">
        <v>1559</v>
      </c>
      <c r="D53" s="5">
        <v>1424</v>
      </c>
      <c r="E53" s="5">
        <v>0</v>
      </c>
      <c r="F53" s="12">
        <f t="shared" si="24"/>
        <v>0.91340602950609362</v>
      </c>
      <c r="H53" s="5">
        <v>2149</v>
      </c>
    </row>
    <row r="54" spans="1:8" ht="16.2" x14ac:dyDescent="0.45">
      <c r="A54" s="18" t="s">
        <v>3</v>
      </c>
      <c r="B54" s="15">
        <v>75</v>
      </c>
      <c r="C54" s="15">
        <v>75</v>
      </c>
      <c r="D54" s="15">
        <v>18.37</v>
      </c>
      <c r="E54" s="15">
        <v>0</v>
      </c>
      <c r="F54" s="16">
        <f t="shared" si="24"/>
        <v>0.24493333333333334</v>
      </c>
      <c r="H54" s="15">
        <v>5343</v>
      </c>
    </row>
    <row r="55" spans="1:8" x14ac:dyDescent="0.3">
      <c r="A55" s="19" t="s">
        <v>17</v>
      </c>
      <c r="B55" s="5">
        <f>SUM(B52:B54)</f>
        <v>97586</v>
      </c>
      <c r="C55" s="5">
        <f t="shared" ref="C55" si="25">SUM(C52:C54)</f>
        <v>96233</v>
      </c>
      <c r="D55" s="5">
        <f t="shared" ref="D55" si="26">SUM(D52:D54)</f>
        <v>102850.37</v>
      </c>
      <c r="E55" s="5">
        <f t="shared" ref="E55" si="27">SUM(E52:E54)</f>
        <v>0</v>
      </c>
      <c r="F55" s="12">
        <f t="shared" si="24"/>
        <v>1.0687640414410857</v>
      </c>
      <c r="H55" s="5">
        <f>SUM(H52:H54)</f>
        <v>94257</v>
      </c>
    </row>
    <row r="56" spans="1:8" ht="10.050000000000001" customHeight="1" x14ac:dyDescent="0.3">
      <c r="A56" s="3"/>
      <c r="H56" s="5"/>
    </row>
    <row r="57" spans="1:8" s="3" customFormat="1" ht="16.2" x14ac:dyDescent="0.45">
      <c r="A57" s="13" t="s">
        <v>19</v>
      </c>
      <c r="B57" s="20">
        <f>SUM(B55,B49,B43,B37,B31,B25,B19,B13)</f>
        <v>3721948</v>
      </c>
      <c r="C57" s="20">
        <f t="shared" ref="C57:E57" si="28">SUM(C55,C49,C43,C37,C31,C25,C19,C13)</f>
        <v>3721948</v>
      </c>
      <c r="D57" s="20">
        <f t="shared" si="28"/>
        <v>3744860.37</v>
      </c>
      <c r="E57" s="20">
        <f t="shared" si="28"/>
        <v>0</v>
      </c>
      <c r="F57" s="21">
        <f t="shared" si="24"/>
        <v>1.0061560156133293</v>
      </c>
      <c r="G57" s="22"/>
      <c r="H57" s="20">
        <f t="shared" ref="H57" si="29">SUM(H55,H49,H43,H37,H31,H25,H19,H13)</f>
        <v>3360932</v>
      </c>
    </row>
    <row r="61" spans="1:8" x14ac:dyDescent="0.3">
      <c r="A61" t="s">
        <v>21</v>
      </c>
    </row>
    <row r="72" spans="1:2" x14ac:dyDescent="0.3">
      <c r="A72" s="18" t="s">
        <v>1</v>
      </c>
      <c r="B72" s="5">
        <f>SUMIF($A$7:$A$57,$A72,B$7:B$57)</f>
        <v>3066810</v>
      </c>
    </row>
    <row r="73" spans="1:2" x14ac:dyDescent="0.3">
      <c r="A73" s="18" t="s">
        <v>2</v>
      </c>
      <c r="B73" s="5">
        <f t="shared" ref="B73:B75" si="30">SUMIF($A$7:$A$57,$A73,B$7:B$57)</f>
        <v>530894</v>
      </c>
    </row>
    <row r="74" spans="1:2" x14ac:dyDescent="0.3">
      <c r="A74" s="18" t="s">
        <v>3</v>
      </c>
      <c r="B74" s="5">
        <f t="shared" si="30"/>
        <v>124244</v>
      </c>
    </row>
    <row r="75" spans="1:2" ht="16.2" x14ac:dyDescent="0.3">
      <c r="A75" s="18" t="s">
        <v>20</v>
      </c>
      <c r="B75" s="5">
        <f t="shared" si="30"/>
        <v>0</v>
      </c>
    </row>
  </sheetData>
  <mergeCells count="4">
    <mergeCell ref="A1:H1"/>
    <mergeCell ref="A2:H2"/>
    <mergeCell ref="A3:H3"/>
    <mergeCell ref="B5:F5"/>
  </mergeCells>
  <printOptions horizontalCentered="1"/>
  <pageMargins left="0.2" right="0.2" top="0.25" bottom="0.25" header="0.2" footer="0.2"/>
  <pageSetup orientation="landscape" r:id="rId1"/>
  <headerFooter>
    <oddHeader>&amp;R&amp;10&amp;D</oddHeader>
    <oddFooter>&amp;C&amp;9-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selection sqref="A1:G1"/>
    </sheetView>
  </sheetViews>
  <sheetFormatPr defaultRowHeight="14.4" x14ac:dyDescent="0.3"/>
  <cols>
    <col min="1" max="1" width="24" customWidth="1"/>
    <col min="2" max="7" width="15.109375" customWidth="1"/>
  </cols>
  <sheetData>
    <row r="1" spans="1:10" ht="17.399999999999999" x14ac:dyDescent="0.35">
      <c r="A1" s="58" t="s">
        <v>6</v>
      </c>
      <c r="B1" s="58"/>
      <c r="C1" s="58"/>
      <c r="D1" s="58"/>
      <c r="E1" s="58"/>
      <c r="F1" s="58"/>
      <c r="G1" s="58"/>
      <c r="H1" s="28"/>
    </row>
    <row r="2" spans="1:10" ht="17.399999999999999" x14ac:dyDescent="0.35">
      <c r="A2" s="58" t="s">
        <v>37</v>
      </c>
      <c r="B2" s="58"/>
      <c r="C2" s="58"/>
      <c r="D2" s="58"/>
      <c r="E2" s="58"/>
      <c r="F2" s="58"/>
      <c r="G2" s="58"/>
      <c r="H2" s="28"/>
    </row>
    <row r="3" spans="1:10" ht="17.399999999999999" x14ac:dyDescent="0.35">
      <c r="A3" s="58" t="s">
        <v>75</v>
      </c>
      <c r="B3" s="58"/>
      <c r="C3" s="58"/>
      <c r="D3" s="58"/>
      <c r="E3" s="58"/>
      <c r="F3" s="58"/>
      <c r="G3" s="58"/>
      <c r="H3" s="28"/>
    </row>
    <row r="5" spans="1:10" s="54" customFormat="1" hidden="1" x14ac:dyDescent="0.3">
      <c r="A5" s="54" t="s">
        <v>67</v>
      </c>
      <c r="B5" s="55">
        <v>2600</v>
      </c>
      <c r="C5" s="55">
        <v>2602</v>
      </c>
      <c r="D5" s="55">
        <v>2603</v>
      </c>
      <c r="E5" s="55">
        <v>2604</v>
      </c>
      <c r="F5" s="55">
        <v>2606</v>
      </c>
      <c r="G5" s="55">
        <v>2616</v>
      </c>
    </row>
    <row r="6" spans="1:10" x14ac:dyDescent="0.3">
      <c r="B6" s="60" t="s">
        <v>64</v>
      </c>
      <c r="C6" s="60"/>
      <c r="D6" s="60"/>
      <c r="E6" s="60"/>
      <c r="F6" s="60"/>
      <c r="G6" s="60"/>
    </row>
    <row r="7" spans="1:10" ht="43.2" x14ac:dyDescent="0.3"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38</v>
      </c>
    </row>
    <row r="8" spans="1:10" x14ac:dyDescent="0.3">
      <c r="A8" s="1" t="s">
        <v>22</v>
      </c>
    </row>
    <row r="9" spans="1:10" ht="16.2" x14ac:dyDescent="0.45">
      <c r="A9" s="27" t="s">
        <v>34</v>
      </c>
      <c r="B9" s="24">
        <v>188250</v>
      </c>
      <c r="C9" s="24">
        <v>699236</v>
      </c>
      <c r="D9" s="24">
        <v>22673</v>
      </c>
      <c r="E9" s="24">
        <v>93209</v>
      </c>
      <c r="F9" s="24">
        <v>6083</v>
      </c>
      <c r="G9" s="24">
        <v>810</v>
      </c>
    </row>
    <row r="11" spans="1:10" ht="16.2" x14ac:dyDescent="0.45">
      <c r="A11" t="s">
        <v>24</v>
      </c>
      <c r="B11" s="15">
        <v>16702</v>
      </c>
      <c r="C11" s="15">
        <v>56500</v>
      </c>
      <c r="D11" s="15">
        <v>57175</v>
      </c>
      <c r="E11" s="15">
        <v>21593</v>
      </c>
      <c r="F11" s="15">
        <v>13158</v>
      </c>
      <c r="G11" s="15">
        <v>0</v>
      </c>
    </row>
    <row r="13" spans="1:10" x14ac:dyDescent="0.3">
      <c r="A13" s="23" t="s">
        <v>30</v>
      </c>
      <c r="B13" s="5">
        <f t="shared" ref="B13:G13" si="0">B9-B11</f>
        <v>171548</v>
      </c>
      <c r="C13" s="5">
        <f t="shared" si="0"/>
        <v>642736</v>
      </c>
      <c r="D13" s="5">
        <f t="shared" si="0"/>
        <v>-34502</v>
      </c>
      <c r="E13" s="5">
        <f t="shared" si="0"/>
        <v>71616</v>
      </c>
      <c r="F13" s="5">
        <f t="shared" si="0"/>
        <v>-7075</v>
      </c>
      <c r="G13" s="5">
        <f t="shared" si="0"/>
        <v>810</v>
      </c>
      <c r="J13" s="57">
        <f>SUM(B13:G13)</f>
        <v>845133</v>
      </c>
    </row>
    <row r="15" spans="1:10" x14ac:dyDescent="0.3">
      <c r="A15" t="s">
        <v>32</v>
      </c>
      <c r="B15" s="25">
        <v>118457</v>
      </c>
      <c r="C15" s="25">
        <v>1156123</v>
      </c>
      <c r="D15" s="25">
        <v>687296</v>
      </c>
      <c r="E15" s="25">
        <v>148004</v>
      </c>
      <c r="F15" s="25">
        <v>40153</v>
      </c>
      <c r="G15" s="25">
        <v>2096</v>
      </c>
    </row>
    <row r="17" spans="1:8" ht="16.2" x14ac:dyDescent="0.45">
      <c r="A17" t="s">
        <v>33</v>
      </c>
      <c r="B17" s="26">
        <f>SUM(B13:B16)</f>
        <v>290005</v>
      </c>
      <c r="C17" s="26">
        <f t="shared" ref="C17:G17" si="1">SUM(C13:C16)</f>
        <v>1798859</v>
      </c>
      <c r="D17" s="26">
        <f t="shared" si="1"/>
        <v>652794</v>
      </c>
      <c r="E17" s="26">
        <f t="shared" si="1"/>
        <v>219620</v>
      </c>
      <c r="F17" s="26">
        <f t="shared" si="1"/>
        <v>33078</v>
      </c>
      <c r="G17" s="26">
        <f t="shared" si="1"/>
        <v>2906</v>
      </c>
    </row>
    <row r="18" spans="1:8" ht="10.050000000000001" customHeight="1" x14ac:dyDescent="0.45">
      <c r="B18" s="26"/>
      <c r="C18" s="26"/>
      <c r="D18" s="26"/>
      <c r="E18" s="26"/>
      <c r="F18" s="26"/>
      <c r="G18" s="26"/>
    </row>
    <row r="19" spans="1:8" ht="16.2" hidden="1" x14ac:dyDescent="0.3">
      <c r="A19" s="23" t="s">
        <v>66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8" hidden="1" x14ac:dyDescent="0.3">
      <c r="A20" s="23" t="s">
        <v>31</v>
      </c>
      <c r="B20" s="5">
        <f>B17-B19</f>
        <v>290005</v>
      </c>
      <c r="C20" s="5">
        <f t="shared" ref="C20:G20" si="2">C17-C19</f>
        <v>1798859</v>
      </c>
      <c r="D20" s="5">
        <f t="shared" si="2"/>
        <v>652794</v>
      </c>
      <c r="E20" s="5">
        <f t="shared" si="2"/>
        <v>219620</v>
      </c>
      <c r="F20" s="5">
        <f t="shared" si="2"/>
        <v>33078</v>
      </c>
      <c r="G20" s="5">
        <f t="shared" si="2"/>
        <v>2906</v>
      </c>
    </row>
    <row r="22" spans="1:8" x14ac:dyDescent="0.3">
      <c r="A22" t="s">
        <v>76</v>
      </c>
    </row>
    <row r="26" spans="1:8" hidden="1" x14ac:dyDescent="0.3">
      <c r="A26" t="s">
        <v>70</v>
      </c>
    </row>
    <row r="27" spans="1:8" hidden="1" x14ac:dyDescent="0.3">
      <c r="A27" t="s">
        <v>71</v>
      </c>
    </row>
    <row r="29" spans="1:8" ht="17.399999999999999" x14ac:dyDescent="0.35">
      <c r="A29" s="58" t="s">
        <v>6</v>
      </c>
      <c r="B29" s="58"/>
      <c r="C29" s="58"/>
      <c r="D29" s="58"/>
      <c r="E29" s="58"/>
      <c r="F29" s="58"/>
      <c r="G29" s="58"/>
      <c r="H29" s="28"/>
    </row>
    <row r="30" spans="1:8" ht="17.399999999999999" x14ac:dyDescent="0.35">
      <c r="A30" s="58" t="s">
        <v>37</v>
      </c>
      <c r="B30" s="58"/>
      <c r="C30" s="58"/>
      <c r="D30" s="58"/>
      <c r="E30" s="58"/>
      <c r="F30" s="58"/>
      <c r="G30" s="58"/>
      <c r="H30" s="28"/>
    </row>
    <row r="31" spans="1:8" ht="17.399999999999999" x14ac:dyDescent="0.35">
      <c r="A31" s="58" t="str">
        <f>A3</f>
        <v>Fiscal Year 2017, For the period ending June 30, 2017</v>
      </c>
      <c r="B31" s="58"/>
      <c r="C31" s="58"/>
      <c r="D31" s="58"/>
      <c r="E31" s="58"/>
      <c r="F31" s="58"/>
      <c r="G31" s="58"/>
      <c r="H31" s="28"/>
    </row>
    <row r="33" spans="1:10" s="54" customFormat="1" ht="28.8" hidden="1" x14ac:dyDescent="0.3">
      <c r="A33" s="54" t="s">
        <v>67</v>
      </c>
      <c r="B33" s="55"/>
      <c r="C33" s="56" t="s">
        <v>69</v>
      </c>
      <c r="D33" s="56">
        <v>2621</v>
      </c>
      <c r="E33" s="56">
        <v>2629</v>
      </c>
      <c r="F33" s="56" t="s">
        <v>68</v>
      </c>
      <c r="G33" s="55"/>
    </row>
    <row r="34" spans="1:10" x14ac:dyDescent="0.3">
      <c r="C34" s="60" t="s">
        <v>65</v>
      </c>
      <c r="D34" s="60"/>
      <c r="E34" s="60"/>
      <c r="F34" s="60"/>
    </row>
    <row r="35" spans="1:10" ht="28.8" x14ac:dyDescent="0.3">
      <c r="C35" s="8" t="s">
        <v>59</v>
      </c>
      <c r="D35" s="8" t="s">
        <v>47</v>
      </c>
      <c r="E35" s="8" t="s">
        <v>48</v>
      </c>
      <c r="F35" s="8" t="s">
        <v>49</v>
      </c>
    </row>
    <row r="36" spans="1:10" x14ac:dyDescent="0.3">
      <c r="A36" s="1"/>
      <c r="B36" s="1"/>
    </row>
    <row r="37" spans="1:10" ht="16.2" x14ac:dyDescent="0.45">
      <c r="A37" s="51" t="s">
        <v>23</v>
      </c>
      <c r="B37" s="27"/>
      <c r="C37" s="24">
        <v>1600</v>
      </c>
      <c r="D37" s="24">
        <v>33944</v>
      </c>
      <c r="E37" s="24">
        <v>243350</v>
      </c>
      <c r="F37" s="24">
        <v>27792</v>
      </c>
    </row>
    <row r="38" spans="1:10" x14ac:dyDescent="0.3">
      <c r="A38" s="52"/>
    </row>
    <row r="39" spans="1:10" ht="16.2" x14ac:dyDescent="0.45">
      <c r="A39" s="51" t="s">
        <v>24</v>
      </c>
      <c r="C39" s="15">
        <v>9736</v>
      </c>
      <c r="D39" s="15">
        <v>24618</v>
      </c>
      <c r="E39" s="15">
        <v>219423</v>
      </c>
      <c r="F39" s="15">
        <v>16520</v>
      </c>
    </row>
    <row r="41" spans="1:10" x14ac:dyDescent="0.3">
      <c r="A41" s="53" t="s">
        <v>30</v>
      </c>
      <c r="B41" s="23"/>
      <c r="C41" s="5">
        <f>C37-C39</f>
        <v>-8136</v>
      </c>
      <c r="D41" s="5">
        <f>D37-D39</f>
        <v>9326</v>
      </c>
      <c r="E41" s="5">
        <f>E37-E39</f>
        <v>23927</v>
      </c>
      <c r="F41" s="5">
        <f>F37-F39</f>
        <v>11272</v>
      </c>
      <c r="J41" s="57">
        <f>SUM(C41:F41)</f>
        <v>36389</v>
      </c>
    </row>
    <row r="43" spans="1:10" x14ac:dyDescent="0.3">
      <c r="A43" s="51" t="s">
        <v>32</v>
      </c>
      <c r="C43" s="25">
        <f>SUM(E61:E66)-1</f>
        <v>252144</v>
      </c>
      <c r="D43" s="25">
        <f>E68</f>
        <v>4833</v>
      </c>
      <c r="E43" s="25">
        <f>E70</f>
        <v>30733</v>
      </c>
      <c r="F43" s="25">
        <f>SUM(E72:E75)</f>
        <v>23</v>
      </c>
    </row>
    <row r="44" spans="1:10" x14ac:dyDescent="0.3">
      <c r="A44" s="52"/>
    </row>
    <row r="45" spans="1:10" ht="16.2" x14ac:dyDescent="0.45">
      <c r="A45" s="51" t="s">
        <v>33</v>
      </c>
      <c r="C45" s="26">
        <f>SUM(C41:C44)</f>
        <v>244008</v>
      </c>
      <c r="D45" s="26">
        <f t="shared" ref="D45" si="3">SUM(D41:D44)</f>
        <v>14159</v>
      </c>
      <c r="E45" s="26">
        <f t="shared" ref="E45" si="4">SUM(E41:E44)</f>
        <v>54660</v>
      </c>
      <c r="F45" s="26">
        <f t="shared" ref="F45" si="5">SUM(F41:F44)</f>
        <v>11295</v>
      </c>
    </row>
    <row r="46" spans="1:10" ht="10.050000000000001" customHeight="1" x14ac:dyDescent="0.45">
      <c r="A46" s="52"/>
      <c r="C46" s="26"/>
      <c r="D46" s="26"/>
      <c r="E46" s="26"/>
      <c r="F46" s="26"/>
    </row>
    <row r="47" spans="1:10" x14ac:dyDescent="0.3">
      <c r="A47" s="53" t="s">
        <v>35</v>
      </c>
      <c r="B47" s="23"/>
      <c r="C47" s="5">
        <v>0</v>
      </c>
      <c r="D47" s="5">
        <v>0</v>
      </c>
      <c r="E47" s="5">
        <v>0</v>
      </c>
      <c r="F47" s="5">
        <v>6728</v>
      </c>
    </row>
    <row r="48" spans="1:10" x14ac:dyDescent="0.3">
      <c r="A48" s="53" t="s">
        <v>31</v>
      </c>
      <c r="B48" s="23"/>
      <c r="C48" s="5">
        <f>C45-C47</f>
        <v>244008</v>
      </c>
      <c r="D48" s="5">
        <f t="shared" ref="D48" si="6">D45-D47</f>
        <v>14159</v>
      </c>
      <c r="E48" s="5">
        <f t="shared" ref="E48" si="7">E45-E47</f>
        <v>54660</v>
      </c>
      <c r="F48" s="5">
        <f t="shared" ref="F48" si="8">F45-F47</f>
        <v>4567</v>
      </c>
    </row>
    <row r="51" spans="1:10" x14ac:dyDescent="0.3">
      <c r="J51" s="57">
        <f>SUM(J41,J13)</f>
        <v>881522</v>
      </c>
    </row>
    <row r="53" spans="1:10" x14ac:dyDescent="0.3">
      <c r="C53" s="49" t="s">
        <v>61</v>
      </c>
      <c r="D53" s="49" t="s">
        <v>62</v>
      </c>
      <c r="E53" s="49" t="s">
        <v>63</v>
      </c>
      <c r="F53" s="50"/>
    </row>
    <row r="54" spans="1:10" x14ac:dyDescent="0.3">
      <c r="A54" s="39" t="s">
        <v>54</v>
      </c>
      <c r="B54" s="40">
        <v>2600</v>
      </c>
      <c r="C54" s="14">
        <v>12121</v>
      </c>
      <c r="D54" s="14">
        <v>106336</v>
      </c>
      <c r="E54" s="14">
        <f>SUM(C54:D54)</f>
        <v>118457</v>
      </c>
    </row>
    <row r="55" spans="1:10" x14ac:dyDescent="0.3">
      <c r="A55" s="41" t="s">
        <v>55</v>
      </c>
      <c r="B55" s="42">
        <v>2602</v>
      </c>
      <c r="C55" s="14">
        <v>883585</v>
      </c>
      <c r="D55" s="14">
        <v>272538</v>
      </c>
      <c r="E55" s="14">
        <f t="shared" ref="E55:E75" si="9">SUM(C55:D55)</f>
        <v>1156123</v>
      </c>
    </row>
    <row r="56" spans="1:10" x14ac:dyDescent="0.3">
      <c r="A56" s="41" t="s">
        <v>56</v>
      </c>
      <c r="B56" s="42">
        <v>2603</v>
      </c>
      <c r="C56" s="14">
        <v>656939</v>
      </c>
      <c r="D56" s="14">
        <v>30357</v>
      </c>
      <c r="E56" s="14">
        <f t="shared" si="9"/>
        <v>687296</v>
      </c>
    </row>
    <row r="57" spans="1:10" x14ac:dyDescent="0.3">
      <c r="A57" s="41" t="s">
        <v>57</v>
      </c>
      <c r="B57" s="42">
        <v>2604</v>
      </c>
      <c r="C57" s="14">
        <v>62026</v>
      </c>
      <c r="D57" s="14">
        <v>85978</v>
      </c>
      <c r="E57" s="14">
        <f t="shared" si="9"/>
        <v>148004</v>
      </c>
    </row>
    <row r="58" spans="1:10" x14ac:dyDescent="0.3">
      <c r="A58" s="41" t="s">
        <v>58</v>
      </c>
      <c r="B58" s="42">
        <v>2606</v>
      </c>
      <c r="C58" s="14">
        <v>29565</v>
      </c>
      <c r="D58" s="14">
        <v>10588</v>
      </c>
      <c r="E58" s="14">
        <f t="shared" si="9"/>
        <v>40153</v>
      </c>
    </row>
    <row r="59" spans="1:10" x14ac:dyDescent="0.3">
      <c r="A59" s="43" t="s">
        <v>53</v>
      </c>
      <c r="B59" s="44">
        <v>2616</v>
      </c>
      <c r="C59" s="14">
        <v>62591</v>
      </c>
      <c r="D59" s="14">
        <v>-60495</v>
      </c>
      <c r="E59" s="14">
        <f t="shared" si="9"/>
        <v>2096</v>
      </c>
    </row>
    <row r="60" spans="1:10" x14ac:dyDescent="0.3">
      <c r="C60" s="14"/>
      <c r="D60" s="14"/>
      <c r="E60" s="14"/>
    </row>
    <row r="61" spans="1:10" x14ac:dyDescent="0.3">
      <c r="A61" s="30" t="s">
        <v>52</v>
      </c>
      <c r="B61" s="31">
        <v>2610</v>
      </c>
      <c r="C61" s="14">
        <v>29500</v>
      </c>
      <c r="D61" s="14">
        <v>70</v>
      </c>
      <c r="E61" s="14">
        <f t="shared" si="9"/>
        <v>29570</v>
      </c>
    </row>
    <row r="62" spans="1:10" x14ac:dyDescent="0.3">
      <c r="A62" s="47" t="s">
        <v>39</v>
      </c>
      <c r="B62" s="48">
        <v>2611</v>
      </c>
      <c r="C62" s="14">
        <v>16814</v>
      </c>
      <c r="D62" s="14">
        <v>-15599</v>
      </c>
      <c r="E62" s="14">
        <f t="shared" si="9"/>
        <v>1215</v>
      </c>
    </row>
    <row r="63" spans="1:10" x14ac:dyDescent="0.3">
      <c r="A63" s="47" t="s">
        <v>40</v>
      </c>
      <c r="B63" s="48">
        <v>2612</v>
      </c>
      <c r="C63" s="14">
        <v>19003</v>
      </c>
      <c r="D63" s="14">
        <v>-5091</v>
      </c>
      <c r="E63" s="14">
        <f t="shared" si="9"/>
        <v>13912</v>
      </c>
    </row>
    <row r="64" spans="1:10" x14ac:dyDescent="0.3">
      <c r="A64" s="47" t="s">
        <v>50</v>
      </c>
      <c r="B64" s="48">
        <v>2613</v>
      </c>
      <c r="C64" s="14">
        <v>206957</v>
      </c>
      <c r="D64" s="14">
        <v>491</v>
      </c>
      <c r="E64" s="14">
        <f t="shared" si="9"/>
        <v>207448</v>
      </c>
    </row>
    <row r="65" spans="1:5" x14ac:dyDescent="0.3">
      <c r="A65" s="47" t="s">
        <v>51</v>
      </c>
      <c r="B65" s="48">
        <v>2614</v>
      </c>
      <c r="C65" s="14">
        <v>0</v>
      </c>
      <c r="D65" s="14">
        <v>0</v>
      </c>
      <c r="E65" s="14">
        <f t="shared" si="9"/>
        <v>0</v>
      </c>
    </row>
    <row r="66" spans="1:5" x14ac:dyDescent="0.3">
      <c r="A66" s="32" t="s">
        <v>60</v>
      </c>
      <c r="B66" s="33">
        <v>2615</v>
      </c>
      <c r="C66" s="14">
        <v>0</v>
      </c>
      <c r="D66" s="14">
        <v>0</v>
      </c>
      <c r="E66" s="14">
        <f t="shared" si="9"/>
        <v>0</v>
      </c>
    </row>
    <row r="67" spans="1:5" x14ac:dyDescent="0.3">
      <c r="C67" s="14"/>
      <c r="D67" s="14"/>
      <c r="E67" s="14"/>
    </row>
    <row r="68" spans="1:5" x14ac:dyDescent="0.3">
      <c r="A68" s="45" t="s">
        <v>42</v>
      </c>
      <c r="B68" s="46">
        <v>2621</v>
      </c>
      <c r="C68" s="14">
        <v>17521</v>
      </c>
      <c r="D68" s="14">
        <v>-12688</v>
      </c>
      <c r="E68" s="14">
        <f t="shared" si="9"/>
        <v>4833</v>
      </c>
    </row>
    <row r="69" spans="1:5" x14ac:dyDescent="0.3">
      <c r="C69" s="14"/>
      <c r="D69" s="14"/>
      <c r="E69" s="14"/>
    </row>
    <row r="70" spans="1:5" x14ac:dyDescent="0.3">
      <c r="A70" s="45" t="s">
        <v>44</v>
      </c>
      <c r="B70" s="46">
        <v>2629</v>
      </c>
      <c r="C70" s="14">
        <v>54427</v>
      </c>
      <c r="D70" s="14">
        <v>-23694</v>
      </c>
      <c r="E70" s="14">
        <f t="shared" si="9"/>
        <v>30733</v>
      </c>
    </row>
    <row r="71" spans="1:5" x14ac:dyDescent="0.3">
      <c r="C71" s="14"/>
      <c r="D71" s="14"/>
      <c r="E71" s="14"/>
    </row>
    <row r="72" spans="1:5" x14ac:dyDescent="0.3">
      <c r="A72" s="36" t="s">
        <v>41</v>
      </c>
      <c r="B72" s="34">
        <v>2620</v>
      </c>
      <c r="C72" s="14">
        <v>0</v>
      </c>
      <c r="D72" s="14">
        <v>0</v>
      </c>
      <c r="E72" s="14">
        <f t="shared" si="9"/>
        <v>0</v>
      </c>
    </row>
    <row r="73" spans="1:5" x14ac:dyDescent="0.3">
      <c r="A73" s="37" t="s">
        <v>43</v>
      </c>
      <c r="B73" s="35">
        <v>2624</v>
      </c>
      <c r="C73" s="14">
        <v>0</v>
      </c>
      <c r="D73" s="14">
        <v>0</v>
      </c>
      <c r="E73" s="14">
        <f t="shared" si="9"/>
        <v>0</v>
      </c>
    </row>
    <row r="74" spans="1:5" x14ac:dyDescent="0.3">
      <c r="A74" s="37" t="s">
        <v>45</v>
      </c>
      <c r="B74" s="35">
        <v>2630</v>
      </c>
      <c r="C74" s="14">
        <v>0</v>
      </c>
      <c r="D74" s="14">
        <v>5</v>
      </c>
      <c r="E74" s="14">
        <f t="shared" si="9"/>
        <v>5</v>
      </c>
    </row>
    <row r="75" spans="1:5" x14ac:dyDescent="0.3">
      <c r="A75" s="38" t="s">
        <v>46</v>
      </c>
      <c r="B75" s="29">
        <v>2631</v>
      </c>
      <c r="C75" s="14">
        <v>0</v>
      </c>
      <c r="D75" s="14">
        <v>18</v>
      </c>
      <c r="E75" s="14">
        <f t="shared" si="9"/>
        <v>18</v>
      </c>
    </row>
  </sheetData>
  <sortState ref="A60:K62">
    <sortCondition ref="C60:C62"/>
  </sortState>
  <mergeCells count="8">
    <mergeCell ref="A31:G31"/>
    <mergeCell ref="B6:G6"/>
    <mergeCell ref="C34:F34"/>
    <mergeCell ref="A1:G1"/>
    <mergeCell ref="A2:G2"/>
    <mergeCell ref="A3:G3"/>
    <mergeCell ref="A29:G29"/>
    <mergeCell ref="A30:G30"/>
  </mergeCells>
  <printOptions horizontalCentered="1"/>
  <pageMargins left="0.2" right="0.2" top="0.25" bottom="0.25" header="0.2" footer="0.2"/>
  <pageSetup orientation="landscape" r:id="rId1"/>
  <headerFooter>
    <oddHeader>&amp;R&amp;10&amp;D</oddHeader>
    <oddFooter>&amp;C- &amp;P -</oddFooter>
  </headerFooter>
  <rowBreaks count="1" manualBreakCount="1">
    <brk id="28" max="6" man="1"/>
  </rowBreaks>
  <ignoredErrors>
    <ignoredError sqref="E54:E7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3E80A9F311EE4A9EB7835A23FBA01C" ma:contentTypeVersion="0" ma:contentTypeDescription="Create a new document." ma:contentTypeScope="" ma:versionID="a9e85934c22cddb134263116ed8b2de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D38758-018A-45E1-8001-4149300417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503AFC-DB77-464E-919B-5CDB312A2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BE8976-B0A6-44E0-AAB5-A2D00F08BF3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GENERAL FUND</vt:lpstr>
      <vt:lpstr>SPECIAL REVENUE FUNDS</vt:lpstr>
      <vt:lpstr>'GENERAL FUND'!Print_Area</vt:lpstr>
      <vt:lpstr>'SPECIAL REVENUE FUNDS'!Print_Area</vt:lpstr>
      <vt:lpstr>'GENERAL FUND'!Print_Titles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Holland, Alicia</dc:creator>
  <cp:lastModifiedBy>Holland, Alicia</cp:lastModifiedBy>
  <cp:lastPrinted>2017-07-07T21:04:39Z</cp:lastPrinted>
  <dcterms:created xsi:type="dcterms:W3CDTF">2017-01-06T21:59:57Z</dcterms:created>
  <dcterms:modified xsi:type="dcterms:W3CDTF">2017-07-07T21:04:46Z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0x010100CE3E80A9F311EE4A9EB7835A23FBA01C</vt:lpwstr>
  </property>
</Properties>
</file>